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LAVORO\2 PRATICHE\Amministrazione\BILANCIO\INDICATORE tempistica pagamenti\Indicatore trimestrale tempestività pagamenti\Anno 2022\2 trimestre aprile-giugno\"/>
    </mc:Choice>
  </mc:AlternateContent>
  <xr:revisionPtr revIDLastSave="0" documentId="13_ncr:1_{536DB373-8C8D-44F0-A631-3583F5119C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L8" i="1" s="1"/>
  <c r="H9" i="1"/>
  <c r="M9" i="1" s="1"/>
  <c r="H10" i="1"/>
  <c r="L10" i="1" s="1"/>
  <c r="H11" i="1"/>
  <c r="L11" i="1" s="1"/>
  <c r="H12" i="1"/>
  <c r="L12" i="1" s="1"/>
  <c r="H13" i="1"/>
  <c r="M13" i="1" s="1"/>
  <c r="H14" i="1"/>
  <c r="L14" i="1" s="1"/>
  <c r="H15" i="1"/>
  <c r="L15" i="1" s="1"/>
  <c r="H16" i="1"/>
  <c r="L16" i="1" s="1"/>
  <c r="H17" i="1"/>
  <c r="M17" i="1" s="1"/>
  <c r="H18" i="1"/>
  <c r="L18" i="1" s="1"/>
  <c r="H19" i="1"/>
  <c r="L19" i="1" s="1"/>
  <c r="H20" i="1"/>
  <c r="L20" i="1" s="1"/>
  <c r="H21" i="1"/>
  <c r="M21" i="1" s="1"/>
  <c r="H22" i="1"/>
  <c r="L22" i="1" s="1"/>
  <c r="H23" i="1"/>
  <c r="L23" i="1" s="1"/>
  <c r="H24" i="1"/>
  <c r="L24" i="1" s="1"/>
  <c r="H25" i="1"/>
  <c r="M25" i="1" s="1"/>
  <c r="H26" i="1"/>
  <c r="L26" i="1" s="1"/>
  <c r="H27" i="1"/>
  <c r="L27" i="1" s="1"/>
  <c r="H28" i="1"/>
  <c r="L28" i="1" s="1"/>
  <c r="H29" i="1"/>
  <c r="M29" i="1" s="1"/>
  <c r="H30" i="1"/>
  <c r="L30" i="1" s="1"/>
  <c r="H31" i="1"/>
  <c r="L31" i="1" s="1"/>
  <c r="H32" i="1"/>
  <c r="L32" i="1" s="1"/>
  <c r="H33" i="1"/>
  <c r="M33" i="1" s="1"/>
  <c r="H34" i="1"/>
  <c r="M34" i="1" s="1"/>
  <c r="H35" i="1"/>
  <c r="L35" i="1" s="1"/>
  <c r="H36" i="1"/>
  <c r="L36" i="1" s="1"/>
  <c r="H37" i="1"/>
  <c r="M37" i="1" s="1"/>
  <c r="H38" i="1"/>
  <c r="L38" i="1" s="1"/>
  <c r="H39" i="1"/>
  <c r="L39" i="1" s="1"/>
  <c r="H40" i="1"/>
  <c r="L40" i="1" s="1"/>
  <c r="H41" i="1"/>
  <c r="M41" i="1" s="1"/>
  <c r="H42" i="1"/>
  <c r="M42" i="1" s="1"/>
  <c r="H43" i="1"/>
  <c r="L43" i="1" s="1"/>
  <c r="H7" i="1"/>
  <c r="M7" i="1" s="1"/>
  <c r="E45" i="1"/>
  <c r="M14" i="1" l="1"/>
  <c r="L41" i="1"/>
  <c r="L42" i="1"/>
  <c r="L37" i="1"/>
  <c r="M38" i="1"/>
  <c r="L34" i="1"/>
  <c r="L33" i="1"/>
  <c r="M30" i="1"/>
  <c r="L29" i="1"/>
  <c r="L25" i="1"/>
  <c r="M26" i="1"/>
  <c r="M10" i="1"/>
  <c r="M22" i="1"/>
  <c r="L21" i="1"/>
  <c r="M18" i="1"/>
  <c r="L17" i="1"/>
  <c r="M23" i="1"/>
  <c r="M43" i="1"/>
  <c r="M35" i="1"/>
  <c r="M27" i="1"/>
  <c r="M19" i="1"/>
  <c r="M39" i="1"/>
  <c r="M31" i="1"/>
  <c r="M15" i="1"/>
  <c r="L13" i="1"/>
  <c r="M11" i="1"/>
  <c r="L9" i="1"/>
  <c r="M40" i="1"/>
  <c r="M36" i="1"/>
  <c r="M32" i="1"/>
  <c r="M28" i="1"/>
  <c r="M24" i="1"/>
  <c r="M20" i="1"/>
  <c r="M16" i="1"/>
  <c r="M12" i="1"/>
  <c r="M8" i="1"/>
  <c r="L7" i="1"/>
  <c r="M45" i="1" l="1"/>
  <c r="F48" i="1" s="1"/>
</calcChain>
</file>

<file path=xl/sharedStrings.xml><?xml version="1.0" encoding="utf-8"?>
<sst xmlns="http://schemas.openxmlformats.org/spreadsheetml/2006/main" count="121" uniqueCount="106">
  <si>
    <t>DIREZIONE DIDATTICA DI VIGNOLA</t>
  </si>
  <si>
    <t>creditore</t>
  </si>
  <si>
    <t>protocollo entrata e data</t>
  </si>
  <si>
    <t xml:space="preserve">numero fattura </t>
  </si>
  <si>
    <t xml:space="preserve">data fattura </t>
  </si>
  <si>
    <t>TOTALI</t>
  </si>
  <si>
    <t>INDICATORE TRIMESTRALE DI TEMPESTIVITA' DEI PAGAMENTI</t>
  </si>
  <si>
    <t>Definizione indicatore tempestività dei pagamenti trimestrale DPCM 22/09/2014</t>
  </si>
  <si>
    <t xml:space="preserve">importo </t>
  </si>
  <si>
    <t xml:space="preserve">scadenza </t>
  </si>
  <si>
    <t xml:space="preserve">data pagamento fatture </t>
  </si>
  <si>
    <t>gg importo</t>
  </si>
  <si>
    <t>periodo complessivo intercorso</t>
  </si>
  <si>
    <t>periodo inesigibilità</t>
  </si>
  <si>
    <t xml:space="preserve">gg. totali </t>
  </si>
  <si>
    <t>data scadenza</t>
  </si>
  <si>
    <t>data pagamento</t>
  </si>
  <si>
    <t>gg. Intercorrenti netti</t>
  </si>
  <si>
    <t>gg. Inesigibilità</t>
  </si>
  <si>
    <t>GIORNI</t>
  </si>
  <si>
    <t>4321 del 08/03/2022</t>
  </si>
  <si>
    <t>2/PA</t>
  </si>
  <si>
    <t>Farmacia Vittorio Veneto</t>
  </si>
  <si>
    <t>5727 del 30/03/2022</t>
  </si>
  <si>
    <t>11/B03</t>
  </si>
  <si>
    <t>Edizioni Artebambini</t>
  </si>
  <si>
    <t>2° trimestre 2022 - periodo dal 01/04/2021 al 30/06/2022</t>
  </si>
  <si>
    <t>6040 del 04/04/2022</t>
  </si>
  <si>
    <t>BIANCHI INGROSSO srl</t>
  </si>
  <si>
    <t>6490 del 08/04/2022</t>
  </si>
  <si>
    <t>20/PA</t>
  </si>
  <si>
    <t>Sola Oscar</t>
  </si>
  <si>
    <t>6680 del 11/04/2022</t>
  </si>
  <si>
    <t>9/2022-6</t>
  </si>
  <si>
    <t>Vignola Patrimonio srl</t>
  </si>
  <si>
    <t>6539 del 11/04/2022</t>
  </si>
  <si>
    <t>561/FE</t>
  </si>
  <si>
    <t>KRATOS</t>
  </si>
  <si>
    <t>6541 del 11/04/2022</t>
  </si>
  <si>
    <t>802/2022</t>
  </si>
  <si>
    <t>Casa Editrice Scolastica Lombardi srl</t>
  </si>
  <si>
    <t>6697 del 12/04/2022</t>
  </si>
  <si>
    <t>5568/FVISE</t>
  </si>
  <si>
    <t>GRUPPO SPAGGIARI PARMA SPA</t>
  </si>
  <si>
    <t>6767 del 13/04/2022</t>
  </si>
  <si>
    <t>5944/SC</t>
  </si>
  <si>
    <t>6768 del 13/04/2022</t>
  </si>
  <si>
    <t>La Sfera di Guerrini Barbara</t>
  </si>
  <si>
    <t>6929 del 16/04/2022</t>
  </si>
  <si>
    <t>POSTE ITALIANE</t>
  </si>
  <si>
    <t>6930 del 16/04/2022</t>
  </si>
  <si>
    <t>C2 srl</t>
  </si>
  <si>
    <t>7223 del 23/04/2022</t>
  </si>
  <si>
    <t>35/PA</t>
  </si>
  <si>
    <t>AGEN.TER</t>
  </si>
  <si>
    <t>7224 del 23/04/2022</t>
  </si>
  <si>
    <t>39/PA</t>
  </si>
  <si>
    <t>7335 del 27/04/2022</t>
  </si>
  <si>
    <t>7388 del 27/04/2022</t>
  </si>
  <si>
    <t>8PA-2022</t>
  </si>
  <si>
    <t>Circolo Mucicale G. Bononcini</t>
  </si>
  <si>
    <t>7555 del 30/04/2022</t>
  </si>
  <si>
    <t>3/502</t>
  </si>
  <si>
    <t>ENTER SRL</t>
  </si>
  <si>
    <t>7730 del 04/05/2022</t>
  </si>
  <si>
    <t>7946 del 06/05/2022</t>
  </si>
  <si>
    <t>SP/143</t>
  </si>
  <si>
    <t>EB srl</t>
  </si>
  <si>
    <t>8023 del 07/05/2022</t>
  </si>
  <si>
    <t>0/1214</t>
  </si>
  <si>
    <t>Edizioni Centro Studi Erickson</t>
  </si>
  <si>
    <t>8048 del 09/05/2022</t>
  </si>
  <si>
    <t>0/1213</t>
  </si>
  <si>
    <t>8274 del 11/05/2022</t>
  </si>
  <si>
    <t>49/PA</t>
  </si>
  <si>
    <t>8446 del 16/05/2022</t>
  </si>
  <si>
    <t>640/PA</t>
  </si>
  <si>
    <t>Casa Editrice Leardini Guerrino srl</t>
  </si>
  <si>
    <t>9064 del 25/05/2022</t>
  </si>
  <si>
    <t>132/LEPA</t>
  </si>
  <si>
    <t>EDU CONSULTING SRL</t>
  </si>
  <si>
    <t>9170 del 26/05/2022</t>
  </si>
  <si>
    <t>96/P</t>
  </si>
  <si>
    <t>Opera di Religione della Diocesi di Ravenna</t>
  </si>
  <si>
    <t>9407 del 30/05/2022</t>
  </si>
  <si>
    <t>5/FE</t>
  </si>
  <si>
    <t>CLUB 64 A.S.D.</t>
  </si>
  <si>
    <t>9494 del 31/05/2022</t>
  </si>
  <si>
    <t>9665 del 03/06/2022</t>
  </si>
  <si>
    <t>22VF+03034</t>
  </si>
  <si>
    <t>ITALCHIM</t>
  </si>
  <si>
    <t>9663 del 03/06/2022</t>
  </si>
  <si>
    <t>29/B03</t>
  </si>
  <si>
    <t>9812 del 06/06/2022</t>
  </si>
  <si>
    <t>9813 del 06/06/2022</t>
  </si>
  <si>
    <t>9814 del 06/06/2022</t>
  </si>
  <si>
    <t>9815 del 06/06/2022</t>
  </si>
  <si>
    <t>10090 del 10/06/2022</t>
  </si>
  <si>
    <t>SP/186</t>
  </si>
  <si>
    <t>10092 del 10/06/2022</t>
  </si>
  <si>
    <t>220 PA</t>
  </si>
  <si>
    <t>ETIC srl</t>
  </si>
  <si>
    <t>10091 del 10/06/2022</t>
  </si>
  <si>
    <t>221 PA</t>
  </si>
  <si>
    <t>10242 del 14/06/2022</t>
  </si>
  <si>
    <t>12PA-2022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</si>
</sst>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"/>
    <numFmt numFmtId="165" formatCode="[$-410]d\ mmmm\ 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43" fontId="8" fillId="0" borderId="1" xfId="0" applyNumberFormat="1" applyFont="1" applyBorder="1" applyAlignment="1">
      <alignment horizontal="center" vertical="center"/>
    </xf>
    <xf numFmtId="43" fontId="8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" fontId="3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2" fontId="9" fillId="0" borderId="1" xfId="0" applyNumberFormat="1" applyFont="1" applyBorder="1" applyAlignment="1">
      <alignment horizontal="center" vertical="center" wrapText="1"/>
    </xf>
    <xf numFmtId="11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zoomScaleNormal="100" workbookViewId="0">
      <selection activeCell="G57" sqref="G57"/>
    </sheetView>
  </sheetViews>
  <sheetFormatPr defaultRowHeight="15" x14ac:dyDescent="0.25"/>
  <cols>
    <col min="1" max="1" width="9.85546875" style="1" customWidth="1"/>
    <col min="2" max="2" width="8.28515625" style="1" customWidth="1"/>
    <col min="3" max="3" width="11.5703125" style="1" bestFit="1" customWidth="1"/>
    <col min="4" max="4" width="25" customWidth="1"/>
    <col min="5" max="5" width="11.28515625" style="7" customWidth="1"/>
    <col min="6" max="6" width="13.5703125" style="1" customWidth="1"/>
    <col min="7" max="7" width="15.42578125" style="10" customWidth="1"/>
    <col min="8" max="8" width="13.28515625" customWidth="1"/>
    <col min="9" max="9" width="11.28515625" customWidth="1"/>
    <col min="10" max="10" width="11.5703125" customWidth="1"/>
    <col min="11" max="11" width="12.140625" customWidth="1"/>
    <col min="12" max="12" width="12.42578125" customWidth="1"/>
    <col min="13" max="13" width="15.140625" customWidth="1"/>
  </cols>
  <sheetData>
    <row r="1" spans="1:13" ht="20.2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18.95" customHeight="1" x14ac:dyDescent="0.25">
      <c r="A2" s="45" t="s">
        <v>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8.95" customHeight="1" x14ac:dyDescent="0.25">
      <c r="A3" s="17"/>
      <c r="B3" s="17"/>
      <c r="C3" s="17"/>
      <c r="D3" s="17"/>
      <c r="E3" s="17"/>
      <c r="F3" s="17"/>
      <c r="G3" s="31" t="s">
        <v>26</v>
      </c>
      <c r="H3" s="17"/>
      <c r="I3" s="17"/>
      <c r="J3" s="17"/>
      <c r="K3" s="17"/>
      <c r="L3" s="17"/>
      <c r="M3" s="17"/>
    </row>
    <row r="4" spans="1:13" ht="18.95" customHeight="1" x14ac:dyDescent="0.25">
      <c r="A4" s="12"/>
      <c r="B4" s="12"/>
      <c r="C4" s="12"/>
      <c r="D4" s="12"/>
      <c r="E4" s="17"/>
      <c r="F4" s="12"/>
      <c r="G4" s="12"/>
      <c r="H4" s="12"/>
      <c r="I4" s="17"/>
      <c r="J4" s="17"/>
      <c r="K4" s="17"/>
      <c r="L4" s="17"/>
      <c r="M4" s="12"/>
    </row>
    <row r="5" spans="1:13" x14ac:dyDescent="0.25">
      <c r="F5" s="47" t="s">
        <v>12</v>
      </c>
      <c r="G5" s="47"/>
      <c r="H5" s="47"/>
      <c r="I5" s="47" t="s">
        <v>13</v>
      </c>
      <c r="J5" s="47"/>
      <c r="K5" s="47"/>
      <c r="L5" s="22"/>
    </row>
    <row r="6" spans="1:13" ht="45" x14ac:dyDescent="0.25">
      <c r="A6" s="4" t="s">
        <v>2</v>
      </c>
      <c r="B6" s="4" t="s">
        <v>3</v>
      </c>
      <c r="C6" s="4" t="s">
        <v>4</v>
      </c>
      <c r="D6" s="4" t="s">
        <v>1</v>
      </c>
      <c r="E6" s="5" t="s">
        <v>8</v>
      </c>
      <c r="F6" s="20" t="s">
        <v>9</v>
      </c>
      <c r="G6" s="21" t="s">
        <v>10</v>
      </c>
      <c r="H6" s="23" t="s">
        <v>14</v>
      </c>
      <c r="I6" s="24" t="s">
        <v>15</v>
      </c>
      <c r="J6" s="24" t="s">
        <v>16</v>
      </c>
      <c r="K6" s="24" t="s">
        <v>18</v>
      </c>
      <c r="L6" s="24" t="s">
        <v>17</v>
      </c>
      <c r="M6" s="24" t="s">
        <v>11</v>
      </c>
    </row>
    <row r="7" spans="1:13" ht="30" customHeight="1" x14ac:dyDescent="0.25">
      <c r="A7" s="27" t="s">
        <v>20</v>
      </c>
      <c r="B7" s="30" t="s">
        <v>21</v>
      </c>
      <c r="C7" s="28">
        <v>44627</v>
      </c>
      <c r="D7" s="29" t="s">
        <v>22</v>
      </c>
      <c r="E7" s="6">
        <v>1380.95</v>
      </c>
      <c r="F7" s="8">
        <v>44657</v>
      </c>
      <c r="G7" s="16">
        <v>44652</v>
      </c>
      <c r="H7" s="18">
        <f>SUM(G7-F7)</f>
        <v>-5</v>
      </c>
      <c r="I7" s="18"/>
      <c r="J7" s="18"/>
      <c r="K7" s="18">
        <v>0</v>
      </c>
      <c r="L7" s="18">
        <f>SUM(H7-K7)</f>
        <v>-5</v>
      </c>
      <c r="M7" s="19">
        <f t="shared" ref="M7:M43" si="0">SUM(E7*H7)</f>
        <v>-6904.75</v>
      </c>
    </row>
    <row r="8" spans="1:13" ht="30" customHeight="1" x14ac:dyDescent="0.25">
      <c r="A8" s="2" t="s">
        <v>23</v>
      </c>
      <c r="B8" s="9" t="s">
        <v>24</v>
      </c>
      <c r="C8" s="8">
        <v>44649</v>
      </c>
      <c r="D8" s="3" t="s">
        <v>25</v>
      </c>
      <c r="E8" s="6">
        <v>5760</v>
      </c>
      <c r="F8" s="8">
        <v>44679</v>
      </c>
      <c r="G8" s="16">
        <v>44652</v>
      </c>
      <c r="H8" s="18">
        <f t="shared" ref="H8:H43" si="1">SUM(G8-F8)</f>
        <v>-27</v>
      </c>
      <c r="I8" s="18"/>
      <c r="J8" s="18"/>
      <c r="K8" s="18">
        <v>0</v>
      </c>
      <c r="L8" s="18">
        <f t="shared" ref="L8:L43" si="2">SUM(H8-K8)</f>
        <v>-27</v>
      </c>
      <c r="M8" s="19">
        <f t="shared" si="0"/>
        <v>-155520</v>
      </c>
    </row>
    <row r="9" spans="1:13" ht="30" customHeight="1" x14ac:dyDescent="0.25">
      <c r="A9" s="27" t="s">
        <v>27</v>
      </c>
      <c r="B9" s="30">
        <v>623</v>
      </c>
      <c r="C9" s="28">
        <v>44642</v>
      </c>
      <c r="D9" s="29" t="s">
        <v>28</v>
      </c>
      <c r="E9" s="6">
        <v>1358.39</v>
      </c>
      <c r="F9" s="8">
        <v>44712</v>
      </c>
      <c r="G9" s="16">
        <v>44657</v>
      </c>
      <c r="H9" s="18">
        <f t="shared" si="1"/>
        <v>-55</v>
      </c>
      <c r="I9" s="18"/>
      <c r="J9" s="18"/>
      <c r="K9" s="18">
        <v>0</v>
      </c>
      <c r="L9" s="18">
        <f t="shared" si="2"/>
        <v>-55</v>
      </c>
      <c r="M9" s="19">
        <f t="shared" si="0"/>
        <v>-74711.450000000012</v>
      </c>
    </row>
    <row r="10" spans="1:13" ht="30" customHeight="1" x14ac:dyDescent="0.25">
      <c r="A10" s="27" t="s">
        <v>29</v>
      </c>
      <c r="B10" s="30" t="s">
        <v>30</v>
      </c>
      <c r="C10" s="28">
        <v>44651</v>
      </c>
      <c r="D10" s="29" t="s">
        <v>31</v>
      </c>
      <c r="E10" s="6">
        <v>1870.34</v>
      </c>
      <c r="F10" s="8">
        <v>44689</v>
      </c>
      <c r="G10" s="16">
        <v>44663</v>
      </c>
      <c r="H10" s="18">
        <f t="shared" si="1"/>
        <v>-26</v>
      </c>
      <c r="I10" s="18"/>
      <c r="J10" s="18"/>
      <c r="K10" s="18">
        <v>0</v>
      </c>
      <c r="L10" s="18">
        <f t="shared" si="2"/>
        <v>-26</v>
      </c>
      <c r="M10" s="19">
        <f t="shared" si="0"/>
        <v>-48628.84</v>
      </c>
    </row>
    <row r="11" spans="1:13" ht="30" customHeight="1" x14ac:dyDescent="0.25">
      <c r="A11" s="27" t="s">
        <v>35</v>
      </c>
      <c r="B11" s="30" t="s">
        <v>36</v>
      </c>
      <c r="C11" s="28">
        <v>44651</v>
      </c>
      <c r="D11" s="29" t="s">
        <v>37</v>
      </c>
      <c r="E11" s="6">
        <v>1116.4000000000001</v>
      </c>
      <c r="F11" s="28">
        <v>44742</v>
      </c>
      <c r="G11" s="16">
        <v>44663</v>
      </c>
      <c r="H11" s="18">
        <f t="shared" si="1"/>
        <v>-79</v>
      </c>
      <c r="I11" s="18"/>
      <c r="J11" s="18"/>
      <c r="K11" s="18">
        <v>0</v>
      </c>
      <c r="L11" s="18">
        <f t="shared" si="2"/>
        <v>-79</v>
      </c>
      <c r="M11" s="19">
        <f t="shared" si="0"/>
        <v>-88195.6</v>
      </c>
    </row>
    <row r="12" spans="1:13" ht="30" customHeight="1" x14ac:dyDescent="0.25">
      <c r="A12" s="27" t="s">
        <v>38</v>
      </c>
      <c r="B12" s="30" t="s">
        <v>39</v>
      </c>
      <c r="C12" s="28">
        <v>44657</v>
      </c>
      <c r="D12" s="29" t="s">
        <v>40</v>
      </c>
      <c r="E12" s="6">
        <v>680.51</v>
      </c>
      <c r="F12" s="28">
        <v>44690</v>
      </c>
      <c r="G12" s="16">
        <v>44663</v>
      </c>
      <c r="H12" s="18">
        <f t="shared" si="1"/>
        <v>-27</v>
      </c>
      <c r="I12" s="18"/>
      <c r="J12" s="18"/>
      <c r="K12" s="18">
        <v>0</v>
      </c>
      <c r="L12" s="18">
        <f t="shared" si="2"/>
        <v>-27</v>
      </c>
      <c r="M12" s="19">
        <f t="shared" si="0"/>
        <v>-18373.77</v>
      </c>
    </row>
    <row r="13" spans="1:13" ht="30" customHeight="1" x14ac:dyDescent="0.25">
      <c r="A13" s="27" t="s">
        <v>32</v>
      </c>
      <c r="B13" s="27" t="s">
        <v>33</v>
      </c>
      <c r="C13" s="28">
        <v>44651</v>
      </c>
      <c r="D13" s="29" t="s">
        <v>34</v>
      </c>
      <c r="E13" s="6">
        <v>1116.6199999999999</v>
      </c>
      <c r="F13" s="8">
        <v>44692</v>
      </c>
      <c r="G13" s="16">
        <v>44663</v>
      </c>
      <c r="H13" s="18">
        <f t="shared" si="1"/>
        <v>-29</v>
      </c>
      <c r="I13" s="18"/>
      <c r="J13" s="18"/>
      <c r="K13" s="18">
        <v>0</v>
      </c>
      <c r="L13" s="18">
        <f t="shared" si="2"/>
        <v>-29</v>
      </c>
      <c r="M13" s="19">
        <f t="shared" si="0"/>
        <v>-32381.979999999996</v>
      </c>
    </row>
    <row r="14" spans="1:13" ht="30" customHeight="1" x14ac:dyDescent="0.25">
      <c r="A14" s="2" t="s">
        <v>41</v>
      </c>
      <c r="B14" s="2" t="s">
        <v>42</v>
      </c>
      <c r="C14" s="8">
        <v>44650</v>
      </c>
      <c r="D14" s="3" t="s">
        <v>43</v>
      </c>
      <c r="E14" s="6">
        <v>196</v>
      </c>
      <c r="F14" s="8">
        <v>44692</v>
      </c>
      <c r="G14" s="16">
        <v>44663</v>
      </c>
      <c r="H14" s="18">
        <f t="shared" si="1"/>
        <v>-29</v>
      </c>
      <c r="I14" s="18"/>
      <c r="J14" s="18"/>
      <c r="K14" s="18">
        <v>0</v>
      </c>
      <c r="L14" s="18">
        <f t="shared" si="2"/>
        <v>-29</v>
      </c>
      <c r="M14" s="19">
        <f t="shared" si="0"/>
        <v>-5684</v>
      </c>
    </row>
    <row r="15" spans="1:13" ht="30" customHeight="1" x14ac:dyDescent="0.25">
      <c r="A15" s="2" t="s">
        <v>44</v>
      </c>
      <c r="B15" s="2" t="s">
        <v>45</v>
      </c>
      <c r="C15" s="8">
        <v>44650</v>
      </c>
      <c r="D15" s="3" t="s">
        <v>43</v>
      </c>
      <c r="E15" s="6">
        <v>95</v>
      </c>
      <c r="F15" s="8">
        <v>44693</v>
      </c>
      <c r="G15" s="16">
        <v>44671</v>
      </c>
      <c r="H15" s="18">
        <f t="shared" si="1"/>
        <v>-22</v>
      </c>
      <c r="I15" s="18"/>
      <c r="J15" s="18"/>
      <c r="K15" s="18">
        <v>0</v>
      </c>
      <c r="L15" s="18">
        <f t="shared" si="2"/>
        <v>-22</v>
      </c>
      <c r="M15" s="19">
        <f t="shared" si="0"/>
        <v>-2090</v>
      </c>
    </row>
    <row r="16" spans="1:13" ht="30" customHeight="1" x14ac:dyDescent="0.25">
      <c r="A16" s="2" t="s">
        <v>46</v>
      </c>
      <c r="B16" s="32">
        <v>44562</v>
      </c>
      <c r="C16" s="8">
        <v>44651</v>
      </c>
      <c r="D16" s="3" t="s">
        <v>47</v>
      </c>
      <c r="E16" s="6">
        <v>786.87</v>
      </c>
      <c r="F16" s="8">
        <v>44712</v>
      </c>
      <c r="G16" s="16">
        <v>44671</v>
      </c>
      <c r="H16" s="18">
        <f t="shared" si="1"/>
        <v>-41</v>
      </c>
      <c r="I16" s="18"/>
      <c r="J16" s="18"/>
      <c r="K16" s="18">
        <v>0</v>
      </c>
      <c r="L16" s="18">
        <f t="shared" si="2"/>
        <v>-41</v>
      </c>
      <c r="M16" s="19">
        <f t="shared" si="0"/>
        <v>-32261.670000000002</v>
      </c>
    </row>
    <row r="17" spans="1:13" ht="30" customHeight="1" x14ac:dyDescent="0.25">
      <c r="A17" s="27" t="s">
        <v>48</v>
      </c>
      <c r="B17" s="30">
        <v>1022093658</v>
      </c>
      <c r="C17" s="28">
        <v>44663</v>
      </c>
      <c r="D17" s="29" t="s">
        <v>49</v>
      </c>
      <c r="E17" s="6">
        <v>28.58</v>
      </c>
      <c r="F17" s="8">
        <v>44696</v>
      </c>
      <c r="G17" s="16">
        <v>44671</v>
      </c>
      <c r="H17" s="18">
        <f t="shared" si="1"/>
        <v>-25</v>
      </c>
      <c r="I17" s="18"/>
      <c r="J17" s="18"/>
      <c r="K17" s="18">
        <v>0</v>
      </c>
      <c r="L17" s="18">
        <f t="shared" si="2"/>
        <v>-25</v>
      </c>
      <c r="M17" s="19">
        <f t="shared" si="0"/>
        <v>-714.5</v>
      </c>
    </row>
    <row r="18" spans="1:13" ht="30" customHeight="1" x14ac:dyDescent="0.25">
      <c r="A18" s="27" t="s">
        <v>50</v>
      </c>
      <c r="B18" s="33">
        <v>2362</v>
      </c>
      <c r="C18" s="28">
        <v>44662</v>
      </c>
      <c r="D18" s="29" t="s">
        <v>51</v>
      </c>
      <c r="E18" s="6">
        <v>738</v>
      </c>
      <c r="F18" s="8">
        <v>44722</v>
      </c>
      <c r="G18" s="16">
        <v>44671</v>
      </c>
      <c r="H18" s="18">
        <f t="shared" si="1"/>
        <v>-51</v>
      </c>
      <c r="I18" s="18"/>
      <c r="J18" s="18"/>
      <c r="K18" s="18">
        <v>0</v>
      </c>
      <c r="L18" s="18">
        <f t="shared" si="2"/>
        <v>-51</v>
      </c>
      <c r="M18" s="19">
        <f t="shared" si="0"/>
        <v>-37638</v>
      </c>
    </row>
    <row r="19" spans="1:13" ht="30" customHeight="1" x14ac:dyDescent="0.25">
      <c r="A19" s="2" t="s">
        <v>52</v>
      </c>
      <c r="B19" s="2" t="s">
        <v>53</v>
      </c>
      <c r="C19" s="8">
        <v>44672</v>
      </c>
      <c r="D19" s="3" t="s">
        <v>54</v>
      </c>
      <c r="E19" s="6">
        <v>110</v>
      </c>
      <c r="F19" s="8">
        <v>44703</v>
      </c>
      <c r="G19" s="16">
        <v>44678</v>
      </c>
      <c r="H19" s="18">
        <f t="shared" si="1"/>
        <v>-25</v>
      </c>
      <c r="I19" s="18"/>
      <c r="J19" s="18"/>
      <c r="K19" s="18">
        <v>0</v>
      </c>
      <c r="L19" s="18">
        <f t="shared" si="2"/>
        <v>-25</v>
      </c>
      <c r="M19" s="19">
        <f t="shared" si="0"/>
        <v>-2750</v>
      </c>
    </row>
    <row r="20" spans="1:13" ht="30" customHeight="1" x14ac:dyDescent="0.25">
      <c r="A20" s="27" t="s">
        <v>55</v>
      </c>
      <c r="B20" s="33" t="s">
        <v>56</v>
      </c>
      <c r="C20" s="28">
        <v>44672</v>
      </c>
      <c r="D20" s="29" t="s">
        <v>54</v>
      </c>
      <c r="E20" s="6">
        <v>110</v>
      </c>
      <c r="F20" s="8">
        <v>44703</v>
      </c>
      <c r="G20" s="16">
        <v>44678</v>
      </c>
      <c r="H20" s="18">
        <f t="shared" si="1"/>
        <v>-25</v>
      </c>
      <c r="I20" s="18"/>
      <c r="J20" s="18"/>
      <c r="K20" s="18">
        <v>0</v>
      </c>
      <c r="L20" s="18">
        <f t="shared" si="2"/>
        <v>-25</v>
      </c>
      <c r="M20" s="19">
        <f t="shared" si="0"/>
        <v>-2750</v>
      </c>
    </row>
    <row r="21" spans="1:13" ht="30" customHeight="1" x14ac:dyDescent="0.25">
      <c r="A21" s="2" t="s">
        <v>57</v>
      </c>
      <c r="B21" s="34">
        <v>3220163933</v>
      </c>
      <c r="C21" s="8">
        <v>44677</v>
      </c>
      <c r="D21" s="3" t="s">
        <v>49</v>
      </c>
      <c r="E21" s="6">
        <v>135.5</v>
      </c>
      <c r="F21" s="8">
        <v>44707</v>
      </c>
      <c r="G21" s="16">
        <v>44678</v>
      </c>
      <c r="H21" s="18">
        <f t="shared" si="1"/>
        <v>-29</v>
      </c>
      <c r="I21" s="18"/>
      <c r="J21" s="18"/>
      <c r="K21" s="18">
        <v>0</v>
      </c>
      <c r="L21" s="18">
        <f t="shared" si="2"/>
        <v>-29</v>
      </c>
      <c r="M21" s="19">
        <f t="shared" si="0"/>
        <v>-3929.5</v>
      </c>
    </row>
    <row r="22" spans="1:13" ht="30" customHeight="1" x14ac:dyDescent="0.25">
      <c r="A22" s="27" t="s">
        <v>58</v>
      </c>
      <c r="B22" s="35" t="s">
        <v>59</v>
      </c>
      <c r="C22" s="28">
        <v>44677</v>
      </c>
      <c r="D22" s="29" t="s">
        <v>60</v>
      </c>
      <c r="E22" s="6">
        <v>3186</v>
      </c>
      <c r="F22" s="8">
        <v>44707</v>
      </c>
      <c r="G22" s="16">
        <v>44680</v>
      </c>
      <c r="H22" s="18">
        <f t="shared" si="1"/>
        <v>-27</v>
      </c>
      <c r="I22" s="18"/>
      <c r="J22" s="18"/>
      <c r="K22" s="18">
        <v>0</v>
      </c>
      <c r="L22" s="18">
        <f t="shared" si="2"/>
        <v>-27</v>
      </c>
      <c r="M22" s="19">
        <f t="shared" si="0"/>
        <v>-86022</v>
      </c>
    </row>
    <row r="23" spans="1:13" ht="30" customHeight="1" x14ac:dyDescent="0.25">
      <c r="A23" s="2" t="s">
        <v>61</v>
      </c>
      <c r="B23" s="2" t="s">
        <v>62</v>
      </c>
      <c r="C23" s="8">
        <v>44680</v>
      </c>
      <c r="D23" s="3" t="s">
        <v>63</v>
      </c>
      <c r="E23" s="6">
        <v>1073.81</v>
      </c>
      <c r="F23" s="8">
        <v>44742</v>
      </c>
      <c r="G23" s="16">
        <v>44683</v>
      </c>
      <c r="H23" s="18">
        <f t="shared" si="1"/>
        <v>-59</v>
      </c>
      <c r="I23" s="18"/>
      <c r="J23" s="18"/>
      <c r="K23" s="18">
        <v>0</v>
      </c>
      <c r="L23" s="18">
        <f t="shared" si="2"/>
        <v>-59</v>
      </c>
      <c r="M23" s="19">
        <f t="shared" si="0"/>
        <v>-63354.789999999994</v>
      </c>
    </row>
    <row r="24" spans="1:13" ht="30" customHeight="1" x14ac:dyDescent="0.25">
      <c r="A24" s="27" t="s">
        <v>64</v>
      </c>
      <c r="B24" s="36">
        <v>1022120734</v>
      </c>
      <c r="C24" s="28">
        <v>44683</v>
      </c>
      <c r="D24" s="29" t="s">
        <v>49</v>
      </c>
      <c r="E24" s="6">
        <v>49.63</v>
      </c>
      <c r="F24" s="8">
        <v>44714</v>
      </c>
      <c r="G24" s="16">
        <v>44685</v>
      </c>
      <c r="H24" s="18">
        <f t="shared" si="1"/>
        <v>-29</v>
      </c>
      <c r="I24" s="18"/>
      <c r="J24" s="18"/>
      <c r="K24" s="18">
        <v>0</v>
      </c>
      <c r="L24" s="18">
        <f t="shared" si="2"/>
        <v>-29</v>
      </c>
      <c r="M24" s="19">
        <f t="shared" si="0"/>
        <v>-1439.27</v>
      </c>
    </row>
    <row r="25" spans="1:13" ht="30" customHeight="1" x14ac:dyDescent="0.25">
      <c r="A25" s="27" t="s">
        <v>65</v>
      </c>
      <c r="B25" s="37" t="s">
        <v>66</v>
      </c>
      <c r="C25" s="28">
        <v>44681</v>
      </c>
      <c r="D25" s="29" t="s">
        <v>67</v>
      </c>
      <c r="E25" s="6">
        <v>2177.59</v>
      </c>
      <c r="F25" s="8">
        <v>44717</v>
      </c>
      <c r="G25" s="16">
        <v>44691</v>
      </c>
      <c r="H25" s="18">
        <f t="shared" si="1"/>
        <v>-26</v>
      </c>
      <c r="I25" s="18"/>
      <c r="J25" s="18"/>
      <c r="K25" s="18">
        <v>0</v>
      </c>
      <c r="L25" s="18">
        <f t="shared" si="2"/>
        <v>-26</v>
      </c>
      <c r="M25" s="19">
        <f t="shared" si="0"/>
        <v>-56617.340000000004</v>
      </c>
    </row>
    <row r="26" spans="1:13" ht="30" customHeight="1" x14ac:dyDescent="0.25">
      <c r="A26" s="2" t="s">
        <v>68</v>
      </c>
      <c r="B26" s="2" t="s">
        <v>69</v>
      </c>
      <c r="C26" s="8">
        <v>44684</v>
      </c>
      <c r="D26" s="3" t="s">
        <v>70</v>
      </c>
      <c r="E26" s="6">
        <v>1600</v>
      </c>
      <c r="F26" s="8">
        <v>44717</v>
      </c>
      <c r="G26" s="16">
        <v>44691</v>
      </c>
      <c r="H26" s="18">
        <f t="shared" si="1"/>
        <v>-26</v>
      </c>
      <c r="I26" s="18"/>
      <c r="J26" s="18"/>
      <c r="K26" s="18">
        <v>0</v>
      </c>
      <c r="L26" s="18">
        <f t="shared" si="2"/>
        <v>-26</v>
      </c>
      <c r="M26" s="19">
        <f t="shared" si="0"/>
        <v>-41600</v>
      </c>
    </row>
    <row r="27" spans="1:13" ht="30" customHeight="1" x14ac:dyDescent="0.25">
      <c r="A27" s="27" t="s">
        <v>71</v>
      </c>
      <c r="B27" s="38" t="s">
        <v>72</v>
      </c>
      <c r="C27" s="28">
        <v>44684</v>
      </c>
      <c r="D27" s="29" t="s">
        <v>70</v>
      </c>
      <c r="E27" s="6">
        <v>3200</v>
      </c>
      <c r="F27" s="8">
        <v>44718</v>
      </c>
      <c r="G27" s="16">
        <v>44691</v>
      </c>
      <c r="H27" s="18">
        <f t="shared" si="1"/>
        <v>-27</v>
      </c>
      <c r="I27" s="18"/>
      <c r="J27" s="18"/>
      <c r="K27" s="18">
        <v>0</v>
      </c>
      <c r="L27" s="18">
        <f t="shared" si="2"/>
        <v>-27</v>
      </c>
      <c r="M27" s="19">
        <f t="shared" si="0"/>
        <v>-86400</v>
      </c>
    </row>
    <row r="28" spans="1:13" ht="30" customHeight="1" x14ac:dyDescent="0.25">
      <c r="A28" s="27" t="s">
        <v>73</v>
      </c>
      <c r="B28" s="38" t="s">
        <v>74</v>
      </c>
      <c r="C28" s="28">
        <v>44691</v>
      </c>
      <c r="D28" s="29" t="s">
        <v>54</v>
      </c>
      <c r="E28" s="6">
        <v>110</v>
      </c>
      <c r="F28" s="8">
        <v>44722</v>
      </c>
      <c r="G28" s="16">
        <v>44699</v>
      </c>
      <c r="H28" s="18">
        <f t="shared" si="1"/>
        <v>-23</v>
      </c>
      <c r="I28" s="18"/>
      <c r="J28" s="18"/>
      <c r="K28" s="18">
        <v>0</v>
      </c>
      <c r="L28" s="18">
        <f t="shared" si="2"/>
        <v>-23</v>
      </c>
      <c r="M28" s="19">
        <f t="shared" si="0"/>
        <v>-2530</v>
      </c>
    </row>
    <row r="29" spans="1:13" ht="30" customHeight="1" x14ac:dyDescent="0.25">
      <c r="A29" s="2" t="s">
        <v>75</v>
      </c>
      <c r="B29" s="2" t="s">
        <v>76</v>
      </c>
      <c r="C29" s="8">
        <v>44680</v>
      </c>
      <c r="D29" s="3" t="s">
        <v>77</v>
      </c>
      <c r="E29" s="6">
        <v>494</v>
      </c>
      <c r="F29" s="8">
        <v>44724</v>
      </c>
      <c r="G29" s="16">
        <v>44706</v>
      </c>
      <c r="H29" s="18">
        <f t="shared" si="1"/>
        <v>-18</v>
      </c>
      <c r="I29" s="18"/>
      <c r="J29" s="18"/>
      <c r="K29" s="18">
        <v>0</v>
      </c>
      <c r="L29" s="18">
        <f t="shared" si="2"/>
        <v>-18</v>
      </c>
      <c r="M29" s="19">
        <f t="shared" si="0"/>
        <v>-8892</v>
      </c>
    </row>
    <row r="30" spans="1:13" ht="30" customHeight="1" x14ac:dyDescent="0.25">
      <c r="A30" s="27" t="s">
        <v>78</v>
      </c>
      <c r="B30" s="39" t="s">
        <v>79</v>
      </c>
      <c r="C30" s="28">
        <v>44705</v>
      </c>
      <c r="D30" s="29" t="s">
        <v>80</v>
      </c>
      <c r="E30" s="6">
        <v>9922.1</v>
      </c>
      <c r="F30" s="8">
        <v>44736</v>
      </c>
      <c r="G30" s="16">
        <v>44728</v>
      </c>
      <c r="H30" s="18">
        <f t="shared" si="1"/>
        <v>-8</v>
      </c>
      <c r="I30" s="18"/>
      <c r="J30" s="18"/>
      <c r="K30" s="18">
        <v>0</v>
      </c>
      <c r="L30" s="18">
        <f t="shared" si="2"/>
        <v>-8</v>
      </c>
      <c r="M30" s="19">
        <f t="shared" si="0"/>
        <v>-79376.800000000003</v>
      </c>
    </row>
    <row r="31" spans="1:13" ht="30" customHeight="1" x14ac:dyDescent="0.25">
      <c r="A31" s="27" t="s">
        <v>81</v>
      </c>
      <c r="B31" s="39" t="s">
        <v>82</v>
      </c>
      <c r="C31" s="28">
        <v>44706</v>
      </c>
      <c r="D31" s="29" t="s">
        <v>83</v>
      </c>
      <c r="E31" s="6">
        <v>148</v>
      </c>
      <c r="F31" s="8">
        <v>44736</v>
      </c>
      <c r="G31" s="16">
        <v>44707</v>
      </c>
      <c r="H31" s="18">
        <f t="shared" si="1"/>
        <v>-29</v>
      </c>
      <c r="I31" s="18"/>
      <c r="J31" s="18"/>
      <c r="K31" s="18">
        <v>0</v>
      </c>
      <c r="L31" s="18">
        <f t="shared" si="2"/>
        <v>-29</v>
      </c>
      <c r="M31" s="19">
        <f t="shared" si="0"/>
        <v>-4292</v>
      </c>
    </row>
    <row r="32" spans="1:13" ht="30" customHeight="1" x14ac:dyDescent="0.25">
      <c r="A32" s="2" t="s">
        <v>84</v>
      </c>
      <c r="B32" s="2" t="s">
        <v>85</v>
      </c>
      <c r="C32" s="8">
        <v>44704</v>
      </c>
      <c r="D32" s="3" t="s">
        <v>86</v>
      </c>
      <c r="E32" s="6">
        <v>2880</v>
      </c>
      <c r="F32" s="8">
        <v>44736</v>
      </c>
      <c r="G32" s="16">
        <v>44713</v>
      </c>
      <c r="H32" s="18">
        <f t="shared" si="1"/>
        <v>-23</v>
      </c>
      <c r="I32" s="18"/>
      <c r="J32" s="18"/>
      <c r="K32" s="18">
        <v>0</v>
      </c>
      <c r="L32" s="18">
        <f t="shared" si="2"/>
        <v>-23</v>
      </c>
      <c r="M32" s="19">
        <f t="shared" si="0"/>
        <v>-66240</v>
      </c>
    </row>
    <row r="33" spans="1:13" ht="30" customHeight="1" x14ac:dyDescent="0.25">
      <c r="A33" s="27" t="s">
        <v>87</v>
      </c>
      <c r="B33" s="40">
        <v>1022152004</v>
      </c>
      <c r="C33" s="28">
        <v>44711</v>
      </c>
      <c r="D33" s="29" t="s">
        <v>49</v>
      </c>
      <c r="E33" s="6">
        <v>6.27</v>
      </c>
      <c r="F33" s="8">
        <v>44742</v>
      </c>
      <c r="G33" s="16">
        <v>44713</v>
      </c>
      <c r="H33" s="18">
        <f t="shared" si="1"/>
        <v>-29</v>
      </c>
      <c r="I33" s="18"/>
      <c r="J33" s="18"/>
      <c r="K33" s="18">
        <v>0</v>
      </c>
      <c r="L33" s="18">
        <f t="shared" si="2"/>
        <v>-29</v>
      </c>
      <c r="M33" s="19">
        <f t="shared" si="0"/>
        <v>-181.82999999999998</v>
      </c>
    </row>
    <row r="34" spans="1:13" ht="30" customHeight="1" x14ac:dyDescent="0.25">
      <c r="A34" s="27" t="s">
        <v>88</v>
      </c>
      <c r="B34" s="40" t="s">
        <v>89</v>
      </c>
      <c r="C34" s="28">
        <v>44712</v>
      </c>
      <c r="D34" s="29" t="s">
        <v>90</v>
      </c>
      <c r="E34" s="6">
        <v>8582.67</v>
      </c>
      <c r="F34" s="8">
        <v>44744</v>
      </c>
      <c r="G34" s="16">
        <v>44718</v>
      </c>
      <c r="H34" s="18">
        <f t="shared" si="1"/>
        <v>-26</v>
      </c>
      <c r="I34" s="18"/>
      <c r="J34" s="18"/>
      <c r="K34" s="18">
        <v>0</v>
      </c>
      <c r="L34" s="18">
        <f t="shared" si="2"/>
        <v>-26</v>
      </c>
      <c r="M34" s="19">
        <f t="shared" si="0"/>
        <v>-223149.42</v>
      </c>
    </row>
    <row r="35" spans="1:13" ht="30" customHeight="1" x14ac:dyDescent="0.25">
      <c r="A35" s="2" t="s">
        <v>91</v>
      </c>
      <c r="B35" s="2" t="s">
        <v>92</v>
      </c>
      <c r="C35" s="8">
        <v>44713</v>
      </c>
      <c r="D35" s="3" t="s">
        <v>25</v>
      </c>
      <c r="E35" s="6">
        <v>3610</v>
      </c>
      <c r="F35" s="8">
        <v>44744</v>
      </c>
      <c r="G35" s="16">
        <v>44718</v>
      </c>
      <c r="H35" s="18">
        <f t="shared" si="1"/>
        <v>-26</v>
      </c>
      <c r="I35" s="18"/>
      <c r="J35" s="18"/>
      <c r="K35" s="18">
        <v>0</v>
      </c>
      <c r="L35" s="18">
        <f t="shared" si="2"/>
        <v>-26</v>
      </c>
      <c r="M35" s="19">
        <f t="shared" si="0"/>
        <v>-93860</v>
      </c>
    </row>
    <row r="36" spans="1:13" ht="30" customHeight="1" x14ac:dyDescent="0.25">
      <c r="A36" s="2" t="s">
        <v>93</v>
      </c>
      <c r="B36" s="41">
        <v>44743</v>
      </c>
      <c r="C36" s="8">
        <v>44717</v>
      </c>
      <c r="D36" s="3" t="s">
        <v>47</v>
      </c>
      <c r="E36" s="6">
        <v>1177.04</v>
      </c>
      <c r="F36" s="8">
        <v>44804</v>
      </c>
      <c r="G36" s="16">
        <v>44722</v>
      </c>
      <c r="H36" s="18">
        <f t="shared" si="1"/>
        <v>-82</v>
      </c>
      <c r="I36" s="18"/>
      <c r="J36" s="18"/>
      <c r="K36" s="18">
        <v>0</v>
      </c>
      <c r="L36" s="18">
        <f t="shared" si="2"/>
        <v>-82</v>
      </c>
      <c r="M36" s="19">
        <f t="shared" si="0"/>
        <v>-96517.28</v>
      </c>
    </row>
    <row r="37" spans="1:13" ht="30" customHeight="1" x14ac:dyDescent="0.25">
      <c r="A37" s="2" t="s">
        <v>94</v>
      </c>
      <c r="B37" s="41">
        <v>44805</v>
      </c>
      <c r="C37" s="8">
        <v>44717</v>
      </c>
      <c r="D37" s="3" t="s">
        <v>47</v>
      </c>
      <c r="E37" s="6">
        <v>373.74</v>
      </c>
      <c r="F37" s="8">
        <v>44804</v>
      </c>
      <c r="G37" s="16">
        <v>44722</v>
      </c>
      <c r="H37" s="18">
        <f t="shared" si="1"/>
        <v>-82</v>
      </c>
      <c r="I37" s="18"/>
      <c r="J37" s="18"/>
      <c r="K37" s="18">
        <v>0</v>
      </c>
      <c r="L37" s="18">
        <f t="shared" si="2"/>
        <v>-82</v>
      </c>
      <c r="M37" s="19">
        <f t="shared" si="0"/>
        <v>-30646.68</v>
      </c>
    </row>
    <row r="38" spans="1:13" ht="30" customHeight="1" x14ac:dyDescent="0.25">
      <c r="A38" s="2" t="s">
        <v>95</v>
      </c>
      <c r="B38" s="32">
        <v>44713</v>
      </c>
      <c r="C38" s="8">
        <v>44717</v>
      </c>
      <c r="D38" s="3" t="s">
        <v>47</v>
      </c>
      <c r="E38" s="6">
        <v>783.59</v>
      </c>
      <c r="F38" s="8">
        <v>44804</v>
      </c>
      <c r="G38" s="16">
        <v>44722</v>
      </c>
      <c r="H38" s="18">
        <f t="shared" si="1"/>
        <v>-82</v>
      </c>
      <c r="I38" s="18"/>
      <c r="J38" s="18"/>
      <c r="K38" s="18">
        <v>0</v>
      </c>
      <c r="L38" s="18">
        <f t="shared" si="2"/>
        <v>-82</v>
      </c>
      <c r="M38" s="19">
        <f t="shared" si="0"/>
        <v>-64254.380000000005</v>
      </c>
    </row>
    <row r="39" spans="1:13" ht="30" customHeight="1" x14ac:dyDescent="0.25">
      <c r="A39" s="2" t="s">
        <v>96</v>
      </c>
      <c r="B39" s="42">
        <v>44774</v>
      </c>
      <c r="C39" s="8">
        <v>44717</v>
      </c>
      <c r="D39" s="3" t="s">
        <v>47</v>
      </c>
      <c r="E39" s="6">
        <v>1236.02</v>
      </c>
      <c r="F39" s="8">
        <v>44804</v>
      </c>
      <c r="G39" s="16">
        <v>44722</v>
      </c>
      <c r="H39" s="18">
        <f t="shared" si="1"/>
        <v>-82</v>
      </c>
      <c r="I39" s="18"/>
      <c r="J39" s="18"/>
      <c r="K39" s="18">
        <v>0</v>
      </c>
      <c r="L39" s="18">
        <f t="shared" si="2"/>
        <v>-82</v>
      </c>
      <c r="M39" s="19">
        <f t="shared" si="0"/>
        <v>-101353.64</v>
      </c>
    </row>
    <row r="40" spans="1:13" ht="30" customHeight="1" x14ac:dyDescent="0.25">
      <c r="A40" s="27" t="s">
        <v>97</v>
      </c>
      <c r="B40" s="27" t="s">
        <v>98</v>
      </c>
      <c r="C40" s="28">
        <v>44712</v>
      </c>
      <c r="D40" s="29" t="s">
        <v>67</v>
      </c>
      <c r="E40" s="6">
        <v>7969.24</v>
      </c>
      <c r="F40" s="8">
        <v>44751</v>
      </c>
      <c r="G40" s="16">
        <v>44727</v>
      </c>
      <c r="H40" s="18">
        <f t="shared" si="1"/>
        <v>-24</v>
      </c>
      <c r="I40" s="18"/>
      <c r="J40" s="18"/>
      <c r="K40" s="18">
        <v>0</v>
      </c>
      <c r="L40" s="18">
        <f t="shared" si="2"/>
        <v>-24</v>
      </c>
      <c r="M40" s="19">
        <f t="shared" si="0"/>
        <v>-191261.76</v>
      </c>
    </row>
    <row r="41" spans="1:13" ht="30" customHeight="1" x14ac:dyDescent="0.25">
      <c r="A41" s="27" t="s">
        <v>99</v>
      </c>
      <c r="B41" s="27" t="s">
        <v>100</v>
      </c>
      <c r="C41" s="28">
        <v>44712</v>
      </c>
      <c r="D41" s="29" t="s">
        <v>101</v>
      </c>
      <c r="E41" s="6">
        <v>14000</v>
      </c>
      <c r="F41" s="8">
        <v>44751</v>
      </c>
      <c r="G41" s="16">
        <v>44733</v>
      </c>
      <c r="H41" s="18">
        <f t="shared" si="1"/>
        <v>-18</v>
      </c>
      <c r="I41" s="18"/>
      <c r="J41" s="18"/>
      <c r="K41" s="18">
        <v>0</v>
      </c>
      <c r="L41" s="18">
        <f t="shared" si="2"/>
        <v>-18</v>
      </c>
      <c r="M41" s="19">
        <f t="shared" si="0"/>
        <v>-252000</v>
      </c>
    </row>
    <row r="42" spans="1:13" ht="30" customHeight="1" x14ac:dyDescent="0.25">
      <c r="A42" s="27" t="s">
        <v>102</v>
      </c>
      <c r="B42" s="38" t="s">
        <v>103</v>
      </c>
      <c r="C42" s="28">
        <v>44712</v>
      </c>
      <c r="D42" s="29" t="s">
        <v>101</v>
      </c>
      <c r="E42" s="6">
        <v>4476.2299999999996</v>
      </c>
      <c r="F42" s="8">
        <v>44751</v>
      </c>
      <c r="G42" s="16">
        <v>44727</v>
      </c>
      <c r="H42" s="18">
        <f t="shared" si="1"/>
        <v>-24</v>
      </c>
      <c r="I42" s="18"/>
      <c r="J42" s="18"/>
      <c r="K42" s="18">
        <v>0</v>
      </c>
      <c r="L42" s="18">
        <f t="shared" si="2"/>
        <v>-24</v>
      </c>
      <c r="M42" s="19">
        <f t="shared" si="0"/>
        <v>-107429.51999999999</v>
      </c>
    </row>
    <row r="43" spans="1:13" ht="30" customHeight="1" x14ac:dyDescent="0.25">
      <c r="A43" s="2" t="s">
        <v>104</v>
      </c>
      <c r="B43" s="11" t="s">
        <v>105</v>
      </c>
      <c r="C43" s="8">
        <v>44725</v>
      </c>
      <c r="D43" s="3" t="s">
        <v>60</v>
      </c>
      <c r="E43" s="6">
        <v>3456</v>
      </c>
      <c r="F43" s="8">
        <v>44755</v>
      </c>
      <c r="G43" s="16">
        <v>44727</v>
      </c>
      <c r="H43" s="18">
        <f t="shared" si="1"/>
        <v>-28</v>
      </c>
      <c r="I43" s="18"/>
      <c r="J43" s="18"/>
      <c r="K43" s="18">
        <v>0</v>
      </c>
      <c r="L43" s="18">
        <f t="shared" si="2"/>
        <v>-28</v>
      </c>
      <c r="M43" s="19">
        <f t="shared" si="0"/>
        <v>-96768</v>
      </c>
    </row>
    <row r="45" spans="1:13" x14ac:dyDescent="0.25">
      <c r="D45" s="13" t="s">
        <v>5</v>
      </c>
      <c r="E45" s="14">
        <f>SUM(E7:E43)</f>
        <v>85995.089999999982</v>
      </c>
      <c r="M45" s="15">
        <f>SUM(M7:M43)</f>
        <v>-2266720.77</v>
      </c>
    </row>
    <row r="47" spans="1:13" ht="15.75" thickBot="1" x14ac:dyDescent="0.3"/>
    <row r="48" spans="1:13" ht="15.75" thickBot="1" x14ac:dyDescent="0.3">
      <c r="A48" s="43" t="s">
        <v>6</v>
      </c>
      <c r="B48" s="43"/>
      <c r="C48" s="43"/>
      <c r="D48" s="44"/>
      <c r="E48" s="25" t="s">
        <v>19</v>
      </c>
      <c r="F48" s="26">
        <f>SUM(M45/E45)</f>
        <v>-26.358723155008043</v>
      </c>
    </row>
  </sheetData>
  <mergeCells count="5">
    <mergeCell ref="A48:D48"/>
    <mergeCell ref="A2:M2"/>
    <mergeCell ref="A1:M1"/>
    <mergeCell ref="F5:H5"/>
    <mergeCell ref="I5:K5"/>
  </mergeCells>
  <pageMargins left="0.70866141732283472" right="0" top="0.35433070866141736" bottom="0.55118110236220474" header="0.31496062992125984" footer="0.31496062992125984"/>
  <pageSetup paperSize="9" scale="80" orientation="landscape" r:id="rId1"/>
  <headerFoot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VIGNOLA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segreteria14</dc:creator>
  <cp:lastModifiedBy>Admin</cp:lastModifiedBy>
  <cp:lastPrinted>2015-04-01T13:36:55Z</cp:lastPrinted>
  <dcterms:created xsi:type="dcterms:W3CDTF">2014-06-06T09:04:24Z</dcterms:created>
  <dcterms:modified xsi:type="dcterms:W3CDTF">2022-06-30T10:56:12Z</dcterms:modified>
</cp:coreProperties>
</file>